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Titles" localSheetId="0">'categorie'!$A:$B</definedName>
    <definedName name="_xlnm.Print_Titles" localSheetId="1">'criterii de evaluare '!$4:$6</definedName>
  </definedNames>
  <calcPr fullCalcOnLoad="1"/>
</workbook>
</file>

<file path=xl/sharedStrings.xml><?xml version="1.0" encoding="utf-8"?>
<sst xmlns="http://schemas.openxmlformats.org/spreadsheetml/2006/main" count="95" uniqueCount="91">
  <si>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</si>
  <si>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</si>
  <si>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</si>
  <si>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</si>
  <si>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</si>
  <si>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</si>
  <si>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</si>
  <si>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</si>
  <si>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</si>
  <si>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</si>
  <si>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</si>
  <si>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</si>
  <si>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</si>
  <si>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</si>
  <si>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</si>
  <si>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</si>
  <si>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</si>
  <si>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dr Alexandra Stan</t>
  </si>
  <si>
    <t>Intocmit</t>
  </si>
  <si>
    <t>ec Briceag C.tin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</si>
  <si>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</si>
  <si>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</si>
  <si>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</si>
  <si>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</si>
  <si>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</si>
  <si>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</si>
  <si>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</si>
  <si>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</si>
  <si>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</si>
  <si>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</si>
  <si>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</si>
  <si>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</si>
  <si>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</si>
  <si>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</si>
  <si>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</si>
  <si>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</si>
  <si>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</si>
  <si>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</si>
  <si>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</si>
  <si>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</si>
  <si>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</si>
  <si>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</si>
  <si>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</si>
  <si>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</si>
  <si>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</si>
  <si>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</si>
  <si>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</si>
  <si>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</si>
  <si>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</si>
  <si>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</si>
  <si>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</si>
  <si>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</si>
  <si>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</si>
  <si>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</si>
  <si>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</si>
  <si>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</si>
  <si>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</si>
  <si>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</si>
  <si>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</si>
  <si>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</si>
  <si>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</si>
  <si>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</si>
  <si>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</si>
  <si>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</si>
  <si>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</si>
  <si>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</si>
  <si>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</si>
  <si>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</si>
  <si>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</si>
  <si>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</si>
  <si>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</si>
  <si>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</si>
  <si>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</si>
  <si>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</si>
  <si>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</si>
  <si>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</si>
  <si>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</si>
  <si>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</si>
  <si>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suma contractata</t>
  </si>
  <si>
    <t>jr.dr.Cornel Craciun</t>
  </si>
  <si>
    <t>Sef serv.Relatii cu furnizorii</t>
  </si>
  <si>
    <t>Criteriul de disponibilitate</t>
  </si>
  <si>
    <t>Promed System SRL Targoviste</t>
  </si>
  <si>
    <t>Spitalul jud.de urgenta Targoviste</t>
  </si>
  <si>
    <t>Spitalul mun.Moreni</t>
  </si>
  <si>
    <t>Spitalul orasenesc Pucioasa</t>
  </si>
  <si>
    <t>Spitalul orasenesc Gaesti</t>
  </si>
  <si>
    <t>ec Georgeta Ionita</t>
  </si>
  <si>
    <t>Lista furnizorilor de servicii paraclinice de radiologie-imagistica medicala din jud.Dambovita si sumele repartizate pentru ianuarie-martie 2015,utilizand criteriile din anexa 20 la Ordinul MS/CNAS nr.619/360/2014,in conformitate cu adresele CNAS nr.P10845/18.12.2014 si P11134/29.12.2014.</t>
  </si>
  <si>
    <t>ec Niculina Sandu</t>
  </si>
  <si>
    <t>30.12.2014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</si>
</sst>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76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76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76" fontId="6" fillId="33" borderId="13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76" fontId="7" fillId="33" borderId="10" xfId="0" applyNumberFormat="1" applyFont="1" applyFill="1" applyBorder="1" applyAlignment="1">
      <alignment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42" t="s">
        <v>23</v>
      </c>
      <c r="D2" s="27" t="s">
        <v>24</v>
      </c>
      <c r="E2" s="27" t="s">
        <v>25</v>
      </c>
      <c r="F2" s="27" t="s">
        <v>26</v>
      </c>
      <c r="G2" s="27" t="s">
        <v>27</v>
      </c>
      <c r="H2" s="27" t="s">
        <v>28</v>
      </c>
      <c r="I2" s="27" t="s">
        <v>29</v>
      </c>
      <c r="J2" s="27" t="s">
        <v>30</v>
      </c>
      <c r="K2" s="50" t="s">
        <v>31</v>
      </c>
      <c r="L2" s="40" t="s">
        <v>32</v>
      </c>
      <c r="M2" s="40" t="s">
        <v>33</v>
      </c>
      <c r="N2" s="40" t="s">
        <v>34</v>
      </c>
      <c r="O2" s="40" t="s">
        <v>12</v>
      </c>
      <c r="P2" s="40" t="s">
        <v>35</v>
      </c>
      <c r="Q2" s="40" t="s">
        <v>36</v>
      </c>
      <c r="R2" s="40" t="s">
        <v>37</v>
      </c>
      <c r="S2" s="40" t="s">
        <v>38</v>
      </c>
      <c r="T2" s="40" t="s">
        <v>39</v>
      </c>
      <c r="U2" s="40" t="s">
        <v>40</v>
      </c>
      <c r="V2" s="40" t="s">
        <v>41</v>
      </c>
      <c r="W2" s="40" t="s">
        <v>42</v>
      </c>
      <c r="X2" s="40" t="s">
        <v>43</v>
      </c>
      <c r="Y2" s="40" t="s">
        <v>44</v>
      </c>
      <c r="Z2" s="40" t="s">
        <v>45</v>
      </c>
      <c r="AA2" s="40" t="s">
        <v>46</v>
      </c>
      <c r="AB2" s="40" t="s">
        <v>47</v>
      </c>
      <c r="AC2" s="40" t="s">
        <v>48</v>
      </c>
      <c r="AD2" s="40" t="s">
        <v>49</v>
      </c>
      <c r="AE2" s="40" t="s">
        <v>50</v>
      </c>
      <c r="AF2" s="40" t="s">
        <v>54</v>
      </c>
      <c r="AG2" s="40" t="s">
        <v>55</v>
      </c>
      <c r="AH2" s="40" t="s">
        <v>56</v>
      </c>
      <c r="AI2" s="40" t="s">
        <v>57</v>
      </c>
      <c r="AJ2" s="40" t="s">
        <v>58</v>
      </c>
      <c r="AK2" s="40" t="s">
        <v>59</v>
      </c>
      <c r="AL2" s="40" t="s">
        <v>60</v>
      </c>
      <c r="AM2" s="40" t="s">
        <v>61</v>
      </c>
      <c r="AN2" s="40" t="s">
        <v>62</v>
      </c>
      <c r="AO2" s="40" t="s">
        <v>51</v>
      </c>
      <c r="AP2" s="40" t="s">
        <v>52</v>
      </c>
      <c r="AQ2" s="40" t="s">
        <v>53</v>
      </c>
      <c r="AR2" s="40" t="s">
        <v>63</v>
      </c>
      <c r="AS2" s="40" t="s">
        <v>64</v>
      </c>
      <c r="AT2" s="40" t="s">
        <v>65</v>
      </c>
      <c r="AU2" s="40" t="s">
        <v>66</v>
      </c>
      <c r="AV2" s="40" t="s">
        <v>67</v>
      </c>
      <c r="AW2" s="40" t="s">
        <v>68</v>
      </c>
      <c r="AX2" s="40" t="s">
        <v>69</v>
      </c>
      <c r="AY2" s="40" t="s">
        <v>70</v>
      </c>
      <c r="AZ2" s="40" t="s">
        <v>71</v>
      </c>
      <c r="BA2" s="40" t="s">
        <v>72</v>
      </c>
      <c r="BB2" s="40" t="s">
        <v>73</v>
      </c>
      <c r="BC2" s="40" t="s">
        <v>74</v>
      </c>
      <c r="BD2" s="51" t="s">
        <v>75</v>
      </c>
      <c r="BE2" s="40" t="s">
        <v>76</v>
      </c>
      <c r="BF2" s="40" t="s">
        <v>77</v>
      </c>
      <c r="BG2" s="41" t="s">
        <v>13</v>
      </c>
      <c r="BH2" s="41" t="s">
        <v>14</v>
      </c>
    </row>
    <row r="3" spans="1:60" ht="11.25">
      <c r="A3" s="20" t="s">
        <v>8</v>
      </c>
      <c r="B3" s="20"/>
      <c r="C3" s="43">
        <f>MAX(C8,C10)</f>
        <v>5</v>
      </c>
      <c r="D3" s="43">
        <f>MAX(D8,D10)</f>
        <v>5</v>
      </c>
      <c r="E3" s="43">
        <f aca="true" t="shared" si="0" ref="E3:BF3">MAX(E8,E10)</f>
        <v>5</v>
      </c>
      <c r="F3" s="43">
        <f t="shared" si="0"/>
        <v>5</v>
      </c>
      <c r="G3" s="43">
        <f t="shared" si="0"/>
        <v>5</v>
      </c>
      <c r="H3" s="43">
        <f t="shared" si="0"/>
        <v>5</v>
      </c>
      <c r="I3" s="43">
        <f t="shared" si="0"/>
        <v>5</v>
      </c>
      <c r="J3" s="43">
        <f t="shared" si="0"/>
        <v>5</v>
      </c>
      <c r="K3" s="43">
        <f t="shared" si="0"/>
        <v>5</v>
      </c>
      <c r="L3" s="43">
        <f t="shared" si="0"/>
        <v>5</v>
      </c>
      <c r="M3" s="43">
        <f t="shared" si="0"/>
        <v>5</v>
      </c>
      <c r="N3" s="43">
        <f t="shared" si="0"/>
        <v>5</v>
      </c>
      <c r="O3" s="43">
        <f t="shared" si="0"/>
        <v>5</v>
      </c>
      <c r="P3" s="43">
        <f t="shared" si="0"/>
        <v>5</v>
      </c>
      <c r="Q3" s="43">
        <f t="shared" si="0"/>
        <v>5</v>
      </c>
      <c r="R3" s="43">
        <f t="shared" si="0"/>
        <v>5</v>
      </c>
      <c r="S3" s="43">
        <f t="shared" si="0"/>
        <v>5</v>
      </c>
      <c r="T3" s="43">
        <f t="shared" si="0"/>
        <v>5</v>
      </c>
      <c r="U3" s="43">
        <f t="shared" si="0"/>
        <v>5</v>
      </c>
      <c r="V3" s="43">
        <f t="shared" si="0"/>
        <v>5</v>
      </c>
      <c r="W3" s="43">
        <f t="shared" si="0"/>
        <v>5</v>
      </c>
      <c r="X3" s="43">
        <f t="shared" si="0"/>
        <v>5</v>
      </c>
      <c r="Y3" s="43">
        <f t="shared" si="0"/>
        <v>5</v>
      </c>
      <c r="Z3" s="43">
        <f t="shared" si="0"/>
        <v>5</v>
      </c>
      <c r="AA3" s="43">
        <f t="shared" si="0"/>
        <v>5</v>
      </c>
      <c r="AB3" s="43">
        <f t="shared" si="0"/>
        <v>5</v>
      </c>
      <c r="AC3" s="43">
        <f t="shared" si="0"/>
        <v>5</v>
      </c>
      <c r="AD3" s="43">
        <f t="shared" si="0"/>
        <v>5</v>
      </c>
      <c r="AE3" s="43">
        <f t="shared" si="0"/>
        <v>5</v>
      </c>
      <c r="AF3" s="43">
        <f t="shared" si="0"/>
        <v>5</v>
      </c>
      <c r="AG3" s="43">
        <f t="shared" si="0"/>
        <v>5</v>
      </c>
      <c r="AH3" s="43">
        <f t="shared" si="0"/>
        <v>5</v>
      </c>
      <c r="AI3" s="43">
        <f t="shared" si="0"/>
        <v>5</v>
      </c>
      <c r="AJ3" s="43">
        <f t="shared" si="0"/>
        <v>5</v>
      </c>
      <c r="AK3" s="43">
        <f t="shared" si="0"/>
        <v>5</v>
      </c>
      <c r="AL3" s="43">
        <f t="shared" si="0"/>
        <v>5</v>
      </c>
      <c r="AM3" s="43">
        <f t="shared" si="0"/>
        <v>5</v>
      </c>
      <c r="AN3" s="43">
        <f t="shared" si="0"/>
        <v>5</v>
      </c>
      <c r="AO3" s="43">
        <f t="shared" si="0"/>
        <v>5</v>
      </c>
      <c r="AP3" s="43">
        <f t="shared" si="0"/>
        <v>5</v>
      </c>
      <c r="AQ3" s="43">
        <f t="shared" si="0"/>
        <v>5</v>
      </c>
      <c r="AR3" s="43">
        <f t="shared" si="0"/>
        <v>5</v>
      </c>
      <c r="AS3" s="43">
        <f t="shared" si="0"/>
        <v>5</v>
      </c>
      <c r="AT3" s="43">
        <f t="shared" si="0"/>
        <v>5</v>
      </c>
      <c r="AU3" s="43">
        <f t="shared" si="0"/>
        <v>5</v>
      </c>
      <c r="AV3" s="43">
        <f t="shared" si="0"/>
        <v>5</v>
      </c>
      <c r="AW3" s="43">
        <f t="shared" si="0"/>
        <v>5</v>
      </c>
      <c r="AX3" s="43">
        <f t="shared" si="0"/>
        <v>0</v>
      </c>
      <c r="AY3" s="43">
        <f t="shared" si="0"/>
        <v>5</v>
      </c>
      <c r="AZ3" s="43">
        <f t="shared" si="0"/>
        <v>0</v>
      </c>
      <c r="BA3" s="43">
        <f t="shared" si="0"/>
        <v>0</v>
      </c>
      <c r="BB3" s="43">
        <f t="shared" si="0"/>
        <v>0</v>
      </c>
      <c r="BC3" s="43">
        <f t="shared" si="0"/>
        <v>0</v>
      </c>
      <c r="BD3" s="43">
        <f t="shared" si="0"/>
        <v>0</v>
      </c>
      <c r="BE3" s="43">
        <f t="shared" si="0"/>
        <v>0</v>
      </c>
      <c r="BF3" s="43">
        <f t="shared" si="0"/>
        <v>5</v>
      </c>
      <c r="BG3" s="23" t="e">
        <f>MAX(BG9,BG11)</f>
        <v>#NAME?</v>
      </c>
      <c r="BH3" s="23" t="e">
        <f>BG3</f>
        <v>#NAME?</v>
      </c>
    </row>
    <row r="4" spans="1:60" ht="11.25">
      <c r="A4" s="20" t="s">
        <v>9</v>
      </c>
      <c r="B4" s="20"/>
      <c r="C4" s="43">
        <f>MIN(C8,C10)</f>
        <v>5</v>
      </c>
      <c r="D4" s="43">
        <f aca="true" t="shared" si="1" ref="D4:BF4">MIN(D8,D10)</f>
        <v>5</v>
      </c>
      <c r="E4" s="43">
        <f t="shared" si="1"/>
        <v>5</v>
      </c>
      <c r="F4" s="43">
        <f t="shared" si="1"/>
        <v>5</v>
      </c>
      <c r="G4" s="43">
        <f t="shared" si="1"/>
        <v>5</v>
      </c>
      <c r="H4" s="43">
        <f t="shared" si="1"/>
        <v>5</v>
      </c>
      <c r="I4" s="43">
        <f t="shared" si="1"/>
        <v>5</v>
      </c>
      <c r="J4" s="43">
        <f t="shared" si="1"/>
        <v>5</v>
      </c>
      <c r="K4" s="43">
        <f t="shared" si="1"/>
        <v>5</v>
      </c>
      <c r="L4" s="43">
        <f t="shared" si="1"/>
        <v>5</v>
      </c>
      <c r="M4" s="43">
        <f t="shared" si="1"/>
        <v>5</v>
      </c>
      <c r="N4" s="43">
        <f t="shared" si="1"/>
        <v>5</v>
      </c>
      <c r="O4" s="43">
        <f t="shared" si="1"/>
        <v>5</v>
      </c>
      <c r="P4" s="43">
        <f t="shared" si="1"/>
        <v>5</v>
      </c>
      <c r="Q4" s="43">
        <f t="shared" si="1"/>
        <v>5</v>
      </c>
      <c r="R4" s="43">
        <f t="shared" si="1"/>
        <v>5</v>
      </c>
      <c r="S4" s="43">
        <f t="shared" si="1"/>
        <v>5</v>
      </c>
      <c r="T4" s="43">
        <f t="shared" si="1"/>
        <v>5</v>
      </c>
      <c r="U4" s="43">
        <f t="shared" si="1"/>
        <v>5</v>
      </c>
      <c r="V4" s="43">
        <f t="shared" si="1"/>
        <v>5</v>
      </c>
      <c r="W4" s="43">
        <f t="shared" si="1"/>
        <v>5</v>
      </c>
      <c r="X4" s="43">
        <f t="shared" si="1"/>
        <v>5</v>
      </c>
      <c r="Y4" s="43">
        <f t="shared" si="1"/>
        <v>5</v>
      </c>
      <c r="Z4" s="43">
        <f t="shared" si="1"/>
        <v>5</v>
      </c>
      <c r="AA4" s="43">
        <f t="shared" si="1"/>
        <v>5</v>
      </c>
      <c r="AB4" s="43">
        <f t="shared" si="1"/>
        <v>5</v>
      </c>
      <c r="AC4" s="43">
        <f t="shared" si="1"/>
        <v>5</v>
      </c>
      <c r="AD4" s="43">
        <f t="shared" si="1"/>
        <v>5</v>
      </c>
      <c r="AE4" s="43">
        <f t="shared" si="1"/>
        <v>5</v>
      </c>
      <c r="AF4" s="43">
        <f t="shared" si="1"/>
        <v>5</v>
      </c>
      <c r="AG4" s="43">
        <f t="shared" si="1"/>
        <v>5</v>
      </c>
      <c r="AH4" s="43">
        <f t="shared" si="1"/>
        <v>5</v>
      </c>
      <c r="AI4" s="43">
        <f t="shared" si="1"/>
        <v>5</v>
      </c>
      <c r="AJ4" s="43">
        <f t="shared" si="1"/>
        <v>5</v>
      </c>
      <c r="AK4" s="43">
        <f t="shared" si="1"/>
        <v>5</v>
      </c>
      <c r="AL4" s="43">
        <f t="shared" si="1"/>
        <v>5</v>
      </c>
      <c r="AM4" s="43">
        <f t="shared" si="1"/>
        <v>5</v>
      </c>
      <c r="AN4" s="43">
        <f t="shared" si="1"/>
        <v>5</v>
      </c>
      <c r="AO4" s="43">
        <f t="shared" si="1"/>
        <v>5</v>
      </c>
      <c r="AP4" s="43">
        <f t="shared" si="1"/>
        <v>5</v>
      </c>
      <c r="AQ4" s="43">
        <f t="shared" si="1"/>
        <v>5</v>
      </c>
      <c r="AR4" s="43">
        <f t="shared" si="1"/>
        <v>5</v>
      </c>
      <c r="AS4" s="43">
        <f t="shared" si="1"/>
        <v>5</v>
      </c>
      <c r="AT4" s="43">
        <f t="shared" si="1"/>
        <v>5</v>
      </c>
      <c r="AU4" s="43">
        <f t="shared" si="1"/>
        <v>5</v>
      </c>
      <c r="AV4" s="43">
        <f t="shared" si="1"/>
        <v>5</v>
      </c>
      <c r="AW4" s="43">
        <f t="shared" si="1"/>
        <v>5</v>
      </c>
      <c r="AX4" s="43">
        <f t="shared" si="1"/>
        <v>0</v>
      </c>
      <c r="AY4" s="43">
        <f t="shared" si="1"/>
        <v>5</v>
      </c>
      <c r="AZ4" s="43">
        <f t="shared" si="1"/>
        <v>0</v>
      </c>
      <c r="BA4" s="43">
        <f t="shared" si="1"/>
        <v>0</v>
      </c>
      <c r="BB4" s="43">
        <f t="shared" si="1"/>
        <v>0</v>
      </c>
      <c r="BC4" s="43">
        <f t="shared" si="1"/>
        <v>0</v>
      </c>
      <c r="BD4" s="43">
        <f t="shared" si="1"/>
        <v>0</v>
      </c>
      <c r="BE4" s="43">
        <f t="shared" si="1"/>
        <v>0</v>
      </c>
      <c r="BF4" s="43">
        <f t="shared" si="1"/>
        <v>5</v>
      </c>
      <c r="BG4" s="23" t="e">
        <f>MIN(BG9,BG11)</f>
        <v>#NAME?</v>
      </c>
      <c r="BH4" s="23" t="e">
        <f>BG4</f>
        <v>#NAME?</v>
      </c>
    </row>
    <row r="5" spans="1:60" ht="11.25">
      <c r="A5" s="48" t="s">
        <v>2</v>
      </c>
      <c r="B5" s="49"/>
      <c r="C5" s="44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 t="e">
        <f t="shared" si="2"/>
        <v>#NAME?</v>
      </c>
      <c r="BH5" s="24" t="e">
        <f>BG5</f>
        <v>#NAME?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5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2" t="s">
        <v>20</v>
      </c>
      <c r="B8" s="11" t="s">
        <v>7</v>
      </c>
      <c r="C8" s="4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2"/>
      <c r="B9" s="12" t="s">
        <v>1</v>
      </c>
      <c r="C9" s="47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 t="e">
        <f t="shared" si="4"/>
        <v>#NAME?</v>
      </c>
      <c r="Q9" s="12" t="e">
        <f t="shared" si="4"/>
        <v>#NAME?</v>
      </c>
      <c r="R9" s="12" t="e">
        <f t="shared" si="4"/>
        <v>#NAME?</v>
      </c>
      <c r="S9" s="12" t="e">
        <f t="shared" si="4"/>
        <v>#NAME?</v>
      </c>
      <c r="T9" s="12" t="e">
        <f t="shared" si="4"/>
        <v>#NAME?</v>
      </c>
      <c r="U9" s="12" t="e">
        <f t="shared" si="4"/>
        <v>#NAME?</v>
      </c>
      <c r="V9" s="12" t="e">
        <f t="shared" si="4"/>
        <v>#NAME?</v>
      </c>
      <c r="W9" s="12" t="e">
        <f t="shared" si="4"/>
        <v>#NAME?</v>
      </c>
      <c r="X9" s="12" t="e">
        <f t="shared" si="4"/>
        <v>#NAME?</v>
      </c>
      <c r="Y9" s="12" t="e">
        <f t="shared" si="4"/>
        <v>#NAME?</v>
      </c>
      <c r="Z9" s="12" t="e">
        <f t="shared" si="4"/>
        <v>#NAME?</v>
      </c>
      <c r="AA9" s="12" t="e">
        <f t="shared" si="4"/>
        <v>#NAME?</v>
      </c>
      <c r="AB9" s="12" t="e">
        <f t="shared" si="4"/>
        <v>#NAME?</v>
      </c>
      <c r="AC9" s="12" t="e">
        <f t="shared" si="4"/>
        <v>#NAME?</v>
      </c>
      <c r="AD9" s="12" t="e">
        <f t="shared" si="4"/>
        <v>#NAME?</v>
      </c>
      <c r="AE9" s="12" t="e">
        <f t="shared" si="4"/>
        <v>#NAME?</v>
      </c>
      <c r="AF9" s="12" t="e">
        <f aca="true" t="shared" si="5" ref="AF9:BF9">IF(AF8&lt;&gt;0,punctaj1(AF4,AF3,AF8),"")</f>
        <v>#NAME?</v>
      </c>
      <c r="AG9" s="12" t="e">
        <f t="shared" si="5"/>
        <v>#NAME?</v>
      </c>
      <c r="AH9" s="12" t="e">
        <f t="shared" si="5"/>
        <v>#NAME?</v>
      </c>
      <c r="AI9" s="12" t="e">
        <f t="shared" si="5"/>
        <v>#NAME?</v>
      </c>
      <c r="AJ9" s="12" t="e">
        <f t="shared" si="5"/>
        <v>#NAME?</v>
      </c>
      <c r="AK9" s="12" t="e">
        <f t="shared" si="5"/>
        <v>#NAME?</v>
      </c>
      <c r="AL9" s="12" t="e">
        <f t="shared" si="5"/>
        <v>#NAME?</v>
      </c>
      <c r="AM9" s="12" t="e">
        <f t="shared" si="5"/>
        <v>#NAME?</v>
      </c>
      <c r="AN9" s="12" t="e">
        <f t="shared" si="5"/>
        <v>#NAME?</v>
      </c>
      <c r="AO9" s="12" t="e">
        <f t="shared" si="5"/>
        <v>#NAME?</v>
      </c>
      <c r="AP9" s="12" t="e">
        <f t="shared" si="5"/>
        <v>#NAME?</v>
      </c>
      <c r="AQ9" s="12" t="e">
        <f t="shared" si="5"/>
        <v>#NAME?</v>
      </c>
      <c r="AR9" s="12" t="e">
        <f t="shared" si="5"/>
        <v>#NAME?</v>
      </c>
      <c r="AS9" s="12" t="e">
        <f t="shared" si="5"/>
        <v>#NAME?</v>
      </c>
      <c r="AT9" s="12" t="e">
        <f t="shared" si="5"/>
        <v>#NAME?</v>
      </c>
      <c r="AU9" s="12" t="e">
        <f t="shared" si="5"/>
        <v>#NAME?</v>
      </c>
      <c r="AV9" s="12" t="e">
        <f t="shared" si="5"/>
        <v>#NAME?</v>
      </c>
      <c r="AW9" s="12" t="e">
        <f t="shared" si="5"/>
        <v>#NAME?</v>
      </c>
      <c r="AX9" s="12">
        <f t="shared" si="5"/>
      </c>
      <c r="AY9" s="12" t="e">
        <f t="shared" si="5"/>
        <v>#NAME?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 t="e">
        <f t="shared" si="5"/>
        <v>#NAME?</v>
      </c>
      <c r="BG9" s="30" t="e">
        <f>SUM(C9:BF9)</f>
        <v>#NAME?</v>
      </c>
      <c r="BH9" s="12" t="e">
        <f>IF(BG9&lt;&gt;0,punctaj1($BH$4,$BH$3,BG9),"")</f>
        <v>#NAME?</v>
      </c>
    </row>
    <row r="10" spans="1:60" ht="15" customHeight="1">
      <c r="A10" s="53" t="s">
        <v>21</v>
      </c>
      <c r="B10" s="11" t="s">
        <v>7</v>
      </c>
      <c r="C10" s="46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3"/>
      <c r="B11" s="12" t="s">
        <v>1</v>
      </c>
      <c r="C11" s="47" t="e">
        <f>IF(C10&lt;&gt;0,punctaj1(C4,C3,C10),"")</f>
        <v>#NAME?</v>
      </c>
      <c r="D11" s="47" t="e">
        <f aca="true" t="shared" si="6" ref="D11:BF11">IF(D10&lt;&gt;0,punctaj1(D4,D3,D10),"")</f>
        <v>#NAME?</v>
      </c>
      <c r="E11" s="47" t="e">
        <f t="shared" si="6"/>
        <v>#NAME?</v>
      </c>
      <c r="F11" s="47" t="e">
        <f t="shared" si="6"/>
        <v>#NAME?</v>
      </c>
      <c r="G11" s="47" t="e">
        <f t="shared" si="6"/>
        <v>#NAME?</v>
      </c>
      <c r="H11" s="47" t="e">
        <f t="shared" si="6"/>
        <v>#NAME?</v>
      </c>
      <c r="I11" s="47" t="e">
        <f t="shared" si="6"/>
        <v>#NAME?</v>
      </c>
      <c r="J11" s="47" t="e">
        <f t="shared" si="6"/>
        <v>#NAME?</v>
      </c>
      <c r="K11" s="47" t="e">
        <f t="shared" si="6"/>
        <v>#NAME?</v>
      </c>
      <c r="L11" s="47" t="e">
        <f t="shared" si="6"/>
        <v>#NAME?</v>
      </c>
      <c r="M11" s="47" t="e">
        <f t="shared" si="6"/>
        <v>#NAME?</v>
      </c>
      <c r="N11" s="47" t="e">
        <f t="shared" si="6"/>
        <v>#NAME?</v>
      </c>
      <c r="O11" s="47" t="e">
        <f t="shared" si="6"/>
        <v>#NAME?</v>
      </c>
      <c r="P11" s="47" t="e">
        <f t="shared" si="6"/>
        <v>#NAME?</v>
      </c>
      <c r="Q11" s="47" t="e">
        <f t="shared" si="6"/>
        <v>#NAME?</v>
      </c>
      <c r="R11" s="47" t="e">
        <f t="shared" si="6"/>
        <v>#NAME?</v>
      </c>
      <c r="S11" s="47" t="e">
        <f t="shared" si="6"/>
        <v>#NAME?</v>
      </c>
      <c r="T11" s="47" t="e">
        <f t="shared" si="6"/>
        <v>#NAME?</v>
      </c>
      <c r="U11" s="47" t="e">
        <f t="shared" si="6"/>
        <v>#NAME?</v>
      </c>
      <c r="V11" s="47" t="e">
        <f t="shared" si="6"/>
        <v>#NAME?</v>
      </c>
      <c r="W11" s="47" t="e">
        <f t="shared" si="6"/>
        <v>#NAME?</v>
      </c>
      <c r="X11" s="47" t="e">
        <f t="shared" si="6"/>
        <v>#NAME?</v>
      </c>
      <c r="Y11" s="47" t="e">
        <f t="shared" si="6"/>
        <v>#NAME?</v>
      </c>
      <c r="Z11" s="47" t="e">
        <f t="shared" si="6"/>
        <v>#NAME?</v>
      </c>
      <c r="AA11" s="47" t="e">
        <f t="shared" si="6"/>
        <v>#NAME?</v>
      </c>
      <c r="AB11" s="47" t="e">
        <f t="shared" si="6"/>
        <v>#NAME?</v>
      </c>
      <c r="AC11" s="47" t="e">
        <f t="shared" si="6"/>
        <v>#NAME?</v>
      </c>
      <c r="AD11" s="47" t="e">
        <f t="shared" si="6"/>
        <v>#NAME?</v>
      </c>
      <c r="AE11" s="47" t="e">
        <f t="shared" si="6"/>
        <v>#NAME?</v>
      </c>
      <c r="AF11" s="47">
        <f t="shared" si="6"/>
      </c>
      <c r="AG11" s="47">
        <f t="shared" si="6"/>
      </c>
      <c r="AH11" s="47">
        <f t="shared" si="6"/>
      </c>
      <c r="AI11" s="47">
        <f t="shared" si="6"/>
      </c>
      <c r="AJ11" s="47">
        <f t="shared" si="6"/>
      </c>
      <c r="AK11" s="47">
        <f t="shared" si="6"/>
      </c>
      <c r="AL11" s="47">
        <f t="shared" si="6"/>
      </c>
      <c r="AM11" s="47">
        <f t="shared" si="6"/>
      </c>
      <c r="AN11" s="47">
        <f t="shared" si="6"/>
      </c>
      <c r="AO11" s="47" t="e">
        <f t="shared" si="6"/>
        <v>#NAME?</v>
      </c>
      <c r="AP11" s="47">
        <f t="shared" si="6"/>
      </c>
      <c r="AQ11" s="47">
        <f t="shared" si="6"/>
      </c>
      <c r="AR11" s="47">
        <f t="shared" si="6"/>
      </c>
      <c r="AS11" s="47">
        <f t="shared" si="6"/>
      </c>
      <c r="AT11" s="47">
        <f t="shared" si="6"/>
      </c>
      <c r="AU11" s="47">
        <f t="shared" si="6"/>
      </c>
      <c r="AV11" s="47">
        <f t="shared" si="6"/>
      </c>
      <c r="AW11" s="47">
        <f t="shared" si="6"/>
      </c>
      <c r="AX11" s="47">
        <f t="shared" si="6"/>
      </c>
      <c r="AY11" s="47">
        <f t="shared" si="6"/>
      </c>
      <c r="AZ11" s="47">
        <f t="shared" si="6"/>
      </c>
      <c r="BA11" s="47">
        <f t="shared" si="6"/>
      </c>
      <c r="BB11" s="47">
        <f t="shared" si="6"/>
      </c>
      <c r="BC11" s="47">
        <f t="shared" si="6"/>
      </c>
      <c r="BD11" s="47">
        <f t="shared" si="6"/>
      </c>
      <c r="BE11" s="47">
        <f t="shared" si="6"/>
      </c>
      <c r="BF11" s="47">
        <f t="shared" si="6"/>
      </c>
      <c r="BG11" s="30" t="e">
        <f>SUM(C11:BF11)</f>
        <v>#NAME?</v>
      </c>
      <c r="BH11" s="12" t="e">
        <f>IF(BG11&lt;&gt;0,punctaj1($BH$4,$BH$3,BG11),"")</f>
        <v>#NAME?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44"/>
  <sheetViews>
    <sheetView showGridLines="0" tabSelected="1" zoomScalePageLayoutView="0" workbookViewId="0" topLeftCell="A1">
      <selection activeCell="D22" sqref="D22"/>
    </sheetView>
  </sheetViews>
  <sheetFormatPr defaultColWidth="9.140625" defaultRowHeight="12.75"/>
  <cols>
    <col min="1" max="1" width="26.57421875" style="1" customWidth="1"/>
    <col min="2" max="2" width="10.28125" style="6" customWidth="1"/>
    <col min="3" max="3" width="8.7109375" style="6" customWidth="1"/>
    <col min="4" max="4" width="10.421875" style="6" customWidth="1"/>
    <col min="5" max="5" width="9.140625" style="1" customWidth="1"/>
    <col min="6" max="6" width="13.00390625" style="1" customWidth="1"/>
    <col min="7" max="16384" width="9.140625" style="1" customWidth="1"/>
  </cols>
  <sheetData>
    <row r="1" spans="1:6" ht="12.75">
      <c r="A1" s="56" t="s">
        <v>88</v>
      </c>
      <c r="B1" s="57"/>
      <c r="C1" s="57"/>
      <c r="D1" s="57"/>
      <c r="E1" s="57"/>
      <c r="F1" s="57"/>
    </row>
    <row r="2" spans="1:6" ht="12.75">
      <c r="A2" s="56"/>
      <c r="B2" s="57"/>
      <c r="C2" s="57"/>
      <c r="D2" s="57"/>
      <c r="E2" s="57"/>
      <c r="F2" s="57"/>
    </row>
    <row r="3" spans="1:6" ht="12.75">
      <c r="A3" s="57"/>
      <c r="B3" s="57"/>
      <c r="C3" s="57"/>
      <c r="D3" s="57"/>
      <c r="E3" s="57"/>
      <c r="F3" s="57"/>
    </row>
    <row r="4" spans="1:6" s="15" customFormat="1" ht="27" customHeight="1">
      <c r="A4" s="55" t="s">
        <v>0</v>
      </c>
      <c r="B4" s="32" t="s">
        <v>78</v>
      </c>
      <c r="C4" s="54" t="s">
        <v>15</v>
      </c>
      <c r="D4" s="54"/>
      <c r="E4" s="54" t="s">
        <v>81</v>
      </c>
      <c r="F4" s="54"/>
    </row>
    <row r="5" spans="1:6" s="26" customFormat="1" ht="21" customHeight="1">
      <c r="A5" s="55"/>
      <c r="B5" s="33"/>
      <c r="C5" s="31"/>
      <c r="D5" s="34">
        <v>0.9</v>
      </c>
      <c r="E5" s="31"/>
      <c r="F5" s="34">
        <v>0.1</v>
      </c>
    </row>
    <row r="6" spans="1:6" s="15" customFormat="1" ht="12.75">
      <c r="A6" s="55"/>
      <c r="B6" s="17"/>
      <c r="C6" s="16" t="s">
        <v>3</v>
      </c>
      <c r="D6" s="16" t="s">
        <v>5</v>
      </c>
      <c r="E6" s="16" t="s">
        <v>3</v>
      </c>
      <c r="F6" s="16" t="s">
        <v>5</v>
      </c>
    </row>
    <row r="7" spans="1:6" s="25" customFormat="1" ht="15" customHeight="1">
      <c r="A7" s="35"/>
      <c r="B7" s="36">
        <v>650280</v>
      </c>
      <c r="C7" s="37"/>
      <c r="D7" s="37">
        <f>B7*D5</f>
        <v>585252</v>
      </c>
      <c r="E7" s="35"/>
      <c r="F7" s="35">
        <f>B7*F5</f>
        <v>65028</v>
      </c>
    </row>
    <row r="8" spans="1:6" ht="12.75">
      <c r="A8" s="2" t="s">
        <v>83</v>
      </c>
      <c r="B8" s="38">
        <f aca="true" t="shared" si="0" ref="B8:B14">D8+F8</f>
        <v>308291.01226600003</v>
      </c>
      <c r="C8" s="39">
        <v>1238.17</v>
      </c>
      <c r="D8" s="18">
        <f aca="true" t="shared" si="1" ref="D8:D14">C8*$D$16</f>
        <v>243263.012266</v>
      </c>
      <c r="E8" s="2">
        <v>30</v>
      </c>
      <c r="F8" s="18">
        <f aca="true" t="shared" si="2" ref="F8:F14">E8*$F$16</f>
        <v>65028</v>
      </c>
    </row>
    <row r="9" spans="1:6" ht="12.75">
      <c r="A9" s="2" t="s">
        <v>82</v>
      </c>
      <c r="B9" s="38">
        <f t="shared" si="0"/>
        <v>109186.12665199999</v>
      </c>
      <c r="C9" s="39">
        <v>555.74</v>
      </c>
      <c r="D9" s="18">
        <f t="shared" si="1"/>
        <v>109186.12665199999</v>
      </c>
      <c r="E9" s="2"/>
      <c r="F9" s="18">
        <f t="shared" si="2"/>
        <v>0</v>
      </c>
    </row>
    <row r="10" spans="1:6" ht="12.75">
      <c r="A10" s="2" t="str">
        <f>categorie!A10</f>
        <v>Almina Trading SRL Targoviste</v>
      </c>
      <c r="B10" s="38">
        <f t="shared" si="0"/>
        <v>90558.824914</v>
      </c>
      <c r="C10" s="39">
        <v>460.93</v>
      </c>
      <c r="D10" s="18">
        <f t="shared" si="1"/>
        <v>90558.824914</v>
      </c>
      <c r="E10" s="39"/>
      <c r="F10" s="18">
        <f t="shared" si="2"/>
        <v>0</v>
      </c>
    </row>
    <row r="11" spans="1:6" ht="12.75">
      <c r="A11" s="4" t="str">
        <f>categorie!A8</f>
        <v>Prolife SRL Targoviste</v>
      </c>
      <c r="B11" s="38">
        <f t="shared" si="0"/>
        <v>70925.5978</v>
      </c>
      <c r="C11" s="39">
        <v>361</v>
      </c>
      <c r="D11" s="18">
        <f t="shared" si="1"/>
        <v>70925.5978</v>
      </c>
      <c r="E11" s="39"/>
      <c r="F11" s="18">
        <f t="shared" si="2"/>
        <v>0</v>
      </c>
    </row>
    <row r="12" spans="1:6" ht="12.75">
      <c r="A12" s="2" t="s">
        <v>85</v>
      </c>
      <c r="B12" s="38">
        <f t="shared" si="0"/>
        <v>30649.2888</v>
      </c>
      <c r="C12" s="39">
        <v>156</v>
      </c>
      <c r="D12" s="18">
        <f t="shared" si="1"/>
        <v>30649.2888</v>
      </c>
      <c r="E12" s="2"/>
      <c r="F12" s="18">
        <f t="shared" si="2"/>
        <v>0</v>
      </c>
    </row>
    <row r="13" spans="1:6" ht="12.75">
      <c r="A13" s="2" t="s">
        <v>84</v>
      </c>
      <c r="B13" s="38">
        <f t="shared" si="0"/>
        <v>20629.328999999998</v>
      </c>
      <c r="C13" s="39">
        <v>105</v>
      </c>
      <c r="D13" s="18">
        <f t="shared" si="1"/>
        <v>20629.328999999998</v>
      </c>
      <c r="E13" s="2"/>
      <c r="F13" s="18">
        <f t="shared" si="2"/>
        <v>0</v>
      </c>
    </row>
    <row r="14" spans="1:6" ht="12.75">
      <c r="A14" s="2" t="s">
        <v>86</v>
      </c>
      <c r="B14" s="38">
        <f t="shared" si="0"/>
        <v>20039.919599999997</v>
      </c>
      <c r="C14" s="39">
        <v>102</v>
      </c>
      <c r="D14" s="18">
        <f t="shared" si="1"/>
        <v>20039.919599999997</v>
      </c>
      <c r="E14" s="2"/>
      <c r="F14" s="18">
        <f t="shared" si="2"/>
        <v>0</v>
      </c>
    </row>
    <row r="15" spans="1:6" ht="12.75">
      <c r="A15" s="14" t="s">
        <v>22</v>
      </c>
      <c r="B15" s="7">
        <f>SUM(B8:B14)</f>
        <v>650280.099032</v>
      </c>
      <c r="C15" s="7">
        <f>SUM(C8:C14)</f>
        <v>2978.84</v>
      </c>
      <c r="D15" s="7">
        <f>SUM(D8:D14)</f>
        <v>585252.099032</v>
      </c>
      <c r="E15" s="7">
        <f>SUM(E8:E14)</f>
        <v>30</v>
      </c>
      <c r="F15" s="7">
        <f>SUM(F8:F14)</f>
        <v>65028</v>
      </c>
    </row>
    <row r="16" spans="1:6" ht="12.75">
      <c r="A16" s="2" t="s">
        <v>4</v>
      </c>
      <c r="B16" s="5"/>
      <c r="C16" s="8"/>
      <c r="D16" s="8">
        <f>ROUND(D7/C15,4)</f>
        <v>196.4698</v>
      </c>
      <c r="E16" s="8"/>
      <c r="F16" s="8">
        <f>ROUND(F7/E15,4)</f>
        <v>2167.6</v>
      </c>
    </row>
    <row r="21" spans="1:4" ht="12.75">
      <c r="A21" s="1" t="s">
        <v>6</v>
      </c>
      <c r="B21" s="1"/>
      <c r="C21" s="1"/>
      <c r="D21" s="1" t="s">
        <v>90</v>
      </c>
    </row>
    <row r="22" spans="1:4" ht="12.75">
      <c r="A22" s="1" t="s">
        <v>17</v>
      </c>
      <c r="B22" s="1"/>
      <c r="C22" s="1"/>
      <c r="D22" s="1"/>
    </row>
    <row r="24" spans="1:4" ht="12.75">
      <c r="A24" s="3"/>
      <c r="B24" s="3"/>
      <c r="C24" s="3"/>
      <c r="D24" s="3"/>
    </row>
    <row r="25" spans="1:4" ht="12.75">
      <c r="A25" s="3"/>
      <c r="B25" s="3"/>
      <c r="C25" s="3"/>
      <c r="D25" s="3"/>
    </row>
    <row r="26" spans="1:4" ht="12.75">
      <c r="A26" s="1" t="s">
        <v>11</v>
      </c>
      <c r="B26" s="1"/>
      <c r="C26" s="1" t="s">
        <v>16</v>
      </c>
      <c r="D26" s="3"/>
    </row>
    <row r="27" spans="1:4" ht="12.75">
      <c r="A27" s="1" t="s">
        <v>89</v>
      </c>
      <c r="B27" s="1"/>
      <c r="C27" s="1" t="s">
        <v>79</v>
      </c>
      <c r="D27" s="3"/>
    </row>
    <row r="28" spans="1:4" ht="12.75">
      <c r="A28" s="3"/>
      <c r="B28" s="3"/>
      <c r="C28" s="3"/>
      <c r="D28" s="3"/>
    </row>
    <row r="29" spans="1:5" ht="12.75">
      <c r="A29" s="3"/>
      <c r="B29" s="3"/>
      <c r="C29" s="3"/>
      <c r="D29" s="3"/>
      <c r="E29" s="3"/>
    </row>
    <row r="30" spans="1:4" ht="12.75">
      <c r="A30" s="3"/>
      <c r="B30" s="3"/>
      <c r="C30" s="3"/>
      <c r="D30" s="3"/>
    </row>
    <row r="31" spans="1:4" ht="12.75">
      <c r="A31" s="3" t="s">
        <v>80</v>
      </c>
      <c r="B31" s="3"/>
      <c r="C31" s="3"/>
      <c r="D31" s="3"/>
    </row>
    <row r="32" spans="1:4" ht="12.75">
      <c r="A32" s="3" t="s">
        <v>87</v>
      </c>
      <c r="B32" s="3"/>
      <c r="C32" s="3" t="s">
        <v>18</v>
      </c>
      <c r="D32" s="3"/>
    </row>
    <row r="33" spans="1:4" ht="12.75">
      <c r="A33" s="3"/>
      <c r="B33" s="3"/>
      <c r="C33" s="3" t="s">
        <v>19</v>
      </c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</sheetData>
  <sheetProtection/>
  <mergeCells count="4">
    <mergeCell ref="E4:F4"/>
    <mergeCell ref="A4:A6"/>
    <mergeCell ref="C4:D4"/>
    <mergeCell ref="A1:F3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2014-04-30T06:47:17Z</cp:lastPrinted>
  <dcterms:created xsi:type="dcterms:W3CDTF">2003-01-21T08:22:40Z</dcterms:created>
  <dcterms:modified xsi:type="dcterms:W3CDTF">2014-12-30T08:06:07Z</dcterms:modified>
  <cp:category/>
  <cp:version/>
  <cp:contentType/>
  <cp:contentStatus/>
</cp:coreProperties>
</file>